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abdelmenam.mohamed\Documents\Kuwait\budget\"/>
    </mc:Choice>
  </mc:AlternateContent>
  <bookViews>
    <workbookView xWindow="0" yWindow="0" windowWidth="23040" windowHeight="8532"/>
  </bookViews>
  <sheets>
    <sheet name="Sheet1" sheetId="5" r:id="rId1"/>
  </sheets>
  <externalReferences>
    <externalReference r:id="rId2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5" l="1"/>
  <c r="H33" i="5"/>
  <c r="I33" i="5" s="1"/>
  <c r="H32" i="5"/>
  <c r="H31" i="5"/>
  <c r="H53" i="5"/>
  <c r="H51" i="5"/>
  <c r="F29" i="5"/>
  <c r="F56" i="5"/>
  <c r="G50" i="5"/>
  <c r="F50" i="5"/>
  <c r="G29" i="5"/>
  <c r="G28" i="5"/>
  <c r="F28" i="5"/>
  <c r="G56" i="5"/>
  <c r="H36" i="5"/>
  <c r="H39" i="5"/>
  <c r="H47" i="5"/>
  <c r="H45" i="5"/>
  <c r="H43" i="5"/>
  <c r="H44" i="5"/>
  <c r="H42" i="5"/>
  <c r="I42" i="5" s="1"/>
  <c r="H40" i="5"/>
  <c r="H41" i="5"/>
  <c r="H38" i="5"/>
  <c r="H25" i="5"/>
  <c r="H26" i="5"/>
  <c r="H27" i="5"/>
  <c r="H22" i="5"/>
  <c r="H23" i="5"/>
  <c r="H21" i="5"/>
  <c r="H18" i="5"/>
  <c r="H19" i="5"/>
  <c r="H20" i="5"/>
  <c r="H16" i="5"/>
  <c r="H14" i="5"/>
  <c r="H15" i="5"/>
  <c r="H12" i="5"/>
  <c r="H9" i="5"/>
  <c r="H10" i="5"/>
  <c r="H11" i="5"/>
  <c r="H7" i="5"/>
  <c r="H4" i="5"/>
  <c r="H5" i="5"/>
  <c r="H6" i="5"/>
  <c r="H3" i="5"/>
  <c r="L40" i="5"/>
  <c r="L36" i="5"/>
  <c r="L33" i="5"/>
  <c r="L31" i="5"/>
  <c r="L12" i="5"/>
  <c r="J3" i="5"/>
  <c r="K3" i="5"/>
  <c r="J4" i="5"/>
  <c r="K4" i="5"/>
  <c r="J5" i="5"/>
  <c r="K5" i="5"/>
  <c r="J6" i="5"/>
  <c r="K6" i="5"/>
  <c r="J7" i="5"/>
  <c r="K7" i="5"/>
  <c r="L16" i="5"/>
  <c r="K21" i="5"/>
  <c r="J22" i="5"/>
  <c r="J23" i="5"/>
  <c r="K23" i="5"/>
  <c r="K26" i="5"/>
  <c r="L24" i="5"/>
  <c r="K43" i="5"/>
  <c r="J44" i="5"/>
  <c r="K44" i="5"/>
  <c r="K45" i="5"/>
  <c r="L45" i="5"/>
  <c r="K30" i="5"/>
  <c r="J30" i="5"/>
  <c r="I31" i="5"/>
  <c r="J56" i="5"/>
  <c r="K56" i="5"/>
  <c r="I7" i="5"/>
  <c r="L42" i="5"/>
  <c r="L50" i="5"/>
  <c r="L21" i="5"/>
  <c r="L7" i="5"/>
  <c r="L3" i="5"/>
  <c r="L56" i="5"/>
  <c r="L30" i="5"/>
  <c r="K50" i="5"/>
  <c r="J50" i="5"/>
  <c r="I16" i="5" l="1"/>
  <c r="I12" i="5"/>
  <c r="I3" i="5"/>
  <c r="I45" i="5"/>
  <c r="I50" i="5" s="1"/>
  <c r="I40" i="5"/>
  <c r="I24" i="5"/>
  <c r="H56" i="5"/>
  <c r="I21" i="5"/>
  <c r="I28" i="5" l="1"/>
  <c r="I29" i="5"/>
  <c r="I30" i="5" l="1"/>
</calcChain>
</file>

<file path=xl/sharedStrings.xml><?xml version="1.0" encoding="utf-8"?>
<sst xmlns="http://schemas.openxmlformats.org/spreadsheetml/2006/main" count="109" uniqueCount="50">
  <si>
    <t>EXPECTED OUTPUTS</t>
  </si>
  <si>
    <t>PLANNED ACTIVITIES</t>
  </si>
  <si>
    <t>RESPONSIBLE PARTY</t>
  </si>
  <si>
    <t>PLANNED BUDGET</t>
  </si>
  <si>
    <t>Planned Budget by Year (NEW)</t>
  </si>
  <si>
    <t>Planned Budget by Year (ORIGINAL)</t>
  </si>
  <si>
    <t>Funding Source</t>
  </si>
  <si>
    <t>Budget Description</t>
  </si>
  <si>
    <t>Sub-Amount</t>
  </si>
  <si>
    <t>Amount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</si>
  <si>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Arial"/>
        <family val="2"/>
      </rPr>
      <t>Output Participation in Multilateral Environmental Agreements (MEAs) and Internationally Agreed Development Goals (IADGs) Strengthened</t>
    </r>
  </si>
  <si>
    <t>1.1 Activity) Conduct capacity self-assessment (NCSA) to identify capacity building needs relating to MEAs, including national and local needs and cross-thematic issues</t>
  </si>
  <si>
    <t>KEPA / UNEP</t>
  </si>
  <si>
    <t>GOVT</t>
  </si>
  <si>
    <t>International Consultants</t>
  </si>
  <si>
    <t>Regional Team Support</t>
  </si>
  <si>
    <t>Travel</t>
  </si>
  <si>
    <t>Miscellaneous</t>
  </si>
  <si>
    <t xml:space="preserve">1.2 Activity) Develop National MEA Action Plan with measures to address achievement gaps including UNFCCC, UNCBD, and UNCCD </t>
  </si>
  <si>
    <t xml:space="preserve">Travel </t>
  </si>
  <si>
    <t>Workshops</t>
  </si>
  <si>
    <t>1.3 Activity) Organize national capacity building workshops on MEA implementation and readiness for new initiatives to implement the EPL</t>
  </si>
  <si>
    <t>1.4 Activity) Support for designing National Adaptation Plan (NAP) and related initiatives linked to water, city planning and other sectors</t>
  </si>
  <si>
    <t>1.5 Activity) Undertake assessment of challenges and opportunities for achievement of the SDG environmental pillars in Kuwait, and prepare National SDG Reporting</t>
  </si>
  <si>
    <t>KEPA / UNDP</t>
  </si>
  <si>
    <t>(UN Environment will support this activity through technical staff time)</t>
  </si>
  <si>
    <t>1.6 Activity) Design and implement awareness raising programme on priority environmental issues including through proper campaigns, workshops and media outreach</t>
  </si>
  <si>
    <t>local Consultants</t>
  </si>
  <si>
    <t>Audio Visual &amp; Print Prod Cost</t>
  </si>
  <si>
    <t>Sub-Total for Output 1 (UNEP) incl. project management support (8%)</t>
  </si>
  <si>
    <t>Sub-Total for Output 1 (UNDP)</t>
  </si>
  <si>
    <t>Sub-Total for Output 1</t>
  </si>
  <si>
    <t>Output 2 Environmental Information Systems Enhanced</t>
  </si>
  <si>
    <t>2.1 Activity) Conduct gap analysis and user survey to assess the state and usage of existing EIS platforms for decision-making processes to implement EPL</t>
  </si>
  <si>
    <t xml:space="preserve">2.2 Activity) Identify bottlenecks and recommend system enhancements to current EIS functions and services so as to be fit for purpose to implement EPL </t>
  </si>
  <si>
    <t>2.3 Activity) Enhance EMISK IT capacity to support required EIS infrastructure, system administration and security requirements, and connectivity</t>
  </si>
  <si>
    <t>2.4 Activity) Identify and put in place new metrics and indicators for tracking performance on EPL</t>
  </si>
  <si>
    <t>2.5 Activity) Train KEPA, Central Statistical Bureau and stakeholders on data collection, quality control including data validity and reliability and statistical analysis related to environmental indicators</t>
  </si>
  <si>
    <t>2.6 Activity) Document and share success stories and good practices in national indicators systems for tracking achieving SDG environmental pillars</t>
  </si>
  <si>
    <t>Sub-Total for Output 2</t>
  </si>
  <si>
    <t xml:space="preserve">Project Management  </t>
  </si>
  <si>
    <t>UNDP</t>
  </si>
  <si>
    <t>Project Manager</t>
  </si>
  <si>
    <t xml:space="preserve">Project Assistant </t>
  </si>
  <si>
    <t xml:space="preserve">Monitoring &amp; Evaluation </t>
  </si>
  <si>
    <t>Mid-Term and Final Evaluations</t>
  </si>
  <si>
    <t>KEPA</t>
  </si>
  <si>
    <t>General Management Support</t>
  </si>
  <si>
    <t>GMS (3%)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</si>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</sst>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CCCCC"/>
        <bgColor indexed="64"/>
      </patternFill>
    </fill>
    <fill>
      <patternFill patternType="lightTrellis">
        <bgColor rgb="FFA1A1A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justify" vertical="center" wrapText="1"/>
    </xf>
    <xf numFmtId="0" fontId="1" fillId="7" borderId="10" xfId="0" applyFont="1" applyFill="1" applyBorder="1" applyAlignment="1">
      <alignment horizontal="justify" vertical="center" wrapText="1"/>
    </xf>
    <xf numFmtId="0" fontId="1" fillId="7" borderId="5" xfId="0" applyFont="1" applyFill="1" applyBorder="1" applyAlignment="1">
      <alignment horizontal="justify" vertical="center" wrapText="1"/>
    </xf>
    <xf numFmtId="0" fontId="3" fillId="6" borderId="5" xfId="0" applyFont="1" applyFill="1" applyBorder="1" applyAlignment="1">
      <alignment horizontal="right" vertical="center" wrapText="1"/>
    </xf>
    <xf numFmtId="6" fontId="3" fillId="6" borderId="5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6" fontId="7" fillId="5" borderId="2" xfId="0" applyNumberFormat="1" applyFont="1" applyFill="1" applyBorder="1" applyAlignment="1">
      <alignment horizontal="center" vertical="center" wrapText="1"/>
    </xf>
    <xf numFmtId="6" fontId="2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6" fontId="4" fillId="5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6" fontId="4" fillId="5" borderId="19" xfId="0" applyNumberFormat="1" applyFont="1" applyFill="1" applyBorder="1" applyAlignment="1">
      <alignment horizontal="center" vertical="center" wrapText="1"/>
    </xf>
    <xf numFmtId="6" fontId="4" fillId="5" borderId="16" xfId="0" applyNumberFormat="1" applyFont="1" applyFill="1" applyBorder="1" applyAlignment="1">
      <alignment horizontal="center" vertical="center" wrapText="1"/>
    </xf>
    <xf numFmtId="6" fontId="4" fillId="5" borderId="21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9" fillId="0" borderId="0" xfId="0" applyFont="1"/>
    <xf numFmtId="6" fontId="4" fillId="4" borderId="19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vertical="center" wrapText="1"/>
    </xf>
    <xf numFmtId="6" fontId="7" fillId="4" borderId="11" xfId="0" applyNumberFormat="1" applyFont="1" applyFill="1" applyBorder="1" applyAlignment="1">
      <alignment horizontal="center" vertical="center" wrapText="1"/>
    </xf>
    <xf numFmtId="6" fontId="7" fillId="4" borderId="2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6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6" fontId="4" fillId="4" borderId="39" xfId="0" applyNumberFormat="1" applyFont="1" applyFill="1" applyBorder="1" applyAlignment="1">
      <alignment horizontal="center" vertical="center" wrapText="1"/>
    </xf>
    <xf numFmtId="6" fontId="4" fillId="5" borderId="39" xfId="0" applyNumberFormat="1" applyFont="1" applyFill="1" applyBorder="1" applyAlignment="1">
      <alignment horizontal="center" vertical="center" wrapText="1"/>
    </xf>
    <xf numFmtId="6" fontId="4" fillId="5" borderId="3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6" fontId="3" fillId="6" borderId="10" xfId="0" applyNumberFormat="1" applyFont="1" applyFill="1" applyBorder="1" applyAlignment="1">
      <alignment horizontal="center" vertical="center" wrapText="1"/>
    </xf>
    <xf numFmtId="6" fontId="4" fillId="5" borderId="24" xfId="0" applyNumberFormat="1" applyFont="1" applyFill="1" applyBorder="1" applyAlignment="1">
      <alignment horizontal="center" vertical="center" wrapText="1"/>
    </xf>
    <xf numFmtId="6" fontId="4" fillId="0" borderId="24" xfId="0" applyNumberFormat="1" applyFont="1" applyBorder="1" applyAlignment="1">
      <alignment horizontal="center" vertical="center" wrapText="1"/>
    </xf>
    <xf numFmtId="6" fontId="7" fillId="0" borderId="1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6" fontId="2" fillId="5" borderId="13" xfId="0" applyNumberFormat="1" applyFont="1" applyFill="1" applyBorder="1" applyAlignment="1">
      <alignment horizontal="center" vertical="center" wrapText="1"/>
    </xf>
    <xf numFmtId="6" fontId="7" fillId="5" borderId="38" xfId="0" applyNumberFormat="1" applyFont="1" applyFill="1" applyBorder="1" applyAlignment="1">
      <alignment horizontal="center" vertical="center" wrapText="1"/>
    </xf>
    <xf numFmtId="6" fontId="7" fillId="5" borderId="39" xfId="0" applyNumberFormat="1" applyFont="1" applyFill="1" applyBorder="1" applyAlignment="1">
      <alignment horizontal="center" vertical="center" wrapText="1"/>
    </xf>
    <xf numFmtId="6" fontId="2" fillId="5" borderId="36" xfId="0" applyNumberFormat="1" applyFont="1" applyFill="1" applyBorder="1" applyAlignment="1">
      <alignment horizontal="center" vertical="center" wrapText="1"/>
    </xf>
    <xf numFmtId="6" fontId="4" fillId="4" borderId="25" xfId="0" applyNumberFormat="1" applyFont="1" applyFill="1" applyBorder="1" applyAlignment="1">
      <alignment horizontal="center" vertical="center" wrapText="1"/>
    </xf>
    <xf numFmtId="6" fontId="4" fillId="5" borderId="23" xfId="0" applyNumberFormat="1" applyFont="1" applyFill="1" applyBorder="1" applyAlignment="1">
      <alignment horizontal="center" vertical="center" wrapText="1"/>
    </xf>
    <xf numFmtId="6" fontId="4" fillId="5" borderId="25" xfId="0" applyNumberFormat="1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left" vertical="center" wrapText="1"/>
    </xf>
    <xf numFmtId="6" fontId="2" fillId="3" borderId="30" xfId="0" applyNumberFormat="1" applyFont="1" applyFill="1" applyBorder="1" applyAlignment="1">
      <alignment vertical="center" wrapText="1"/>
    </xf>
    <xf numFmtId="6" fontId="7" fillId="3" borderId="30" xfId="0" applyNumberFormat="1" applyFont="1" applyFill="1" applyBorder="1" applyAlignment="1">
      <alignment horizontal="center" vertical="center" wrapText="1"/>
    </xf>
    <xf numFmtId="6" fontId="2" fillId="3" borderId="30" xfId="0" applyNumberFormat="1" applyFont="1" applyFill="1" applyBorder="1" applyAlignment="1">
      <alignment horizontal="left" vertical="center" wrapText="1"/>
    </xf>
    <xf numFmtId="6" fontId="2" fillId="3" borderId="26" xfId="0" applyNumberFormat="1" applyFont="1" applyFill="1" applyBorder="1" applyAlignment="1">
      <alignment horizontal="center" vertical="center" wrapText="1"/>
    </xf>
    <xf numFmtId="6" fontId="3" fillId="6" borderId="43" xfId="0" applyNumberFormat="1" applyFont="1" applyFill="1" applyBorder="1" applyAlignment="1">
      <alignment horizontal="center" vertical="center" wrapText="1"/>
    </xf>
    <xf numFmtId="6" fontId="3" fillId="6" borderId="32" xfId="0" applyNumberFormat="1" applyFont="1" applyFill="1" applyBorder="1" applyAlignment="1">
      <alignment horizontal="center" vertical="center" wrapText="1"/>
    </xf>
    <xf numFmtId="6" fontId="3" fillId="6" borderId="35" xfId="0" applyNumberFormat="1" applyFont="1" applyFill="1" applyBorder="1" applyAlignment="1">
      <alignment horizontal="center" vertical="center" wrapText="1"/>
    </xf>
    <xf numFmtId="6" fontId="10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6" fontId="3" fillId="0" borderId="20" xfId="0" applyNumberFormat="1" applyFont="1" applyBorder="1" applyAlignment="1">
      <alignment horizontal="center" vertical="center" wrapText="1"/>
    </xf>
    <xf numFmtId="6" fontId="10" fillId="0" borderId="19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right" vertical="center" wrapText="1"/>
    </xf>
    <xf numFmtId="6" fontId="7" fillId="0" borderId="45" xfId="0" applyNumberFormat="1" applyFont="1" applyBorder="1" applyAlignment="1">
      <alignment horizontal="center" vertical="center" wrapText="1"/>
    </xf>
    <xf numFmtId="6" fontId="3" fillId="0" borderId="4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6" fontId="4" fillId="5" borderId="51" xfId="0" applyNumberFormat="1" applyFont="1" applyFill="1" applyBorder="1" applyAlignment="1">
      <alignment horizontal="center" vertical="center" wrapText="1"/>
    </xf>
    <xf numFmtId="6" fontId="4" fillId="5" borderId="49" xfId="0" applyNumberFormat="1" applyFont="1" applyFill="1" applyBorder="1" applyAlignment="1">
      <alignment horizontal="center" vertical="center" wrapText="1"/>
    </xf>
    <xf numFmtId="6" fontId="4" fillId="5" borderId="52" xfId="0" applyNumberFormat="1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6" fontId="2" fillId="4" borderId="14" xfId="0" applyNumberFormat="1" applyFont="1" applyFill="1" applyBorder="1" applyAlignment="1">
      <alignment vertical="center" wrapText="1"/>
    </xf>
    <xf numFmtId="6" fontId="2" fillId="4" borderId="7" xfId="0" applyNumberFormat="1" applyFont="1" applyFill="1" applyBorder="1" applyAlignment="1">
      <alignment horizontal="left" vertical="center" wrapText="1"/>
    </xf>
    <xf numFmtId="6" fontId="2" fillId="4" borderId="0" xfId="0" applyNumberFormat="1" applyFont="1" applyFill="1" applyBorder="1" applyAlignment="1">
      <alignment horizontal="center" vertical="center" wrapText="1"/>
    </xf>
    <xf numFmtId="6" fontId="7" fillId="4" borderId="37" xfId="0" applyNumberFormat="1" applyFont="1" applyFill="1" applyBorder="1" applyAlignment="1">
      <alignment horizontal="center" vertical="center" wrapText="1"/>
    </xf>
    <xf numFmtId="6" fontId="2" fillId="4" borderId="22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6" fontId="7" fillId="3" borderId="9" xfId="0" applyNumberFormat="1" applyFont="1" applyFill="1" applyBorder="1" applyAlignment="1">
      <alignment horizontal="center" vertical="center" wrapText="1"/>
    </xf>
    <xf numFmtId="6" fontId="2" fillId="0" borderId="9" xfId="0" applyNumberFormat="1" applyFont="1" applyBorder="1" applyAlignment="1">
      <alignment horizontal="center"/>
    </xf>
    <xf numFmtId="6" fontId="4" fillId="4" borderId="9" xfId="0" applyNumberFormat="1" applyFont="1" applyFill="1" applyBorder="1" applyAlignment="1">
      <alignment horizontal="center" vertical="center" wrapText="1"/>
    </xf>
    <xf numFmtId="6" fontId="7" fillId="3" borderId="48" xfId="0" applyNumberFormat="1" applyFont="1" applyFill="1" applyBorder="1" applyAlignment="1">
      <alignment horizontal="center" vertical="center" wrapText="1"/>
    </xf>
    <xf numFmtId="6" fontId="2" fillId="3" borderId="33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6" fontId="4" fillId="8" borderId="16" xfId="0" applyNumberFormat="1" applyFont="1" applyFill="1" applyBorder="1" applyAlignment="1">
      <alignment horizontal="center" vertical="center" wrapText="1"/>
    </xf>
    <xf numFmtId="6" fontId="4" fillId="8" borderId="23" xfId="0" applyNumberFormat="1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6" fontId="4" fillId="8" borderId="15" xfId="0" applyNumberFormat="1" applyFont="1" applyFill="1" applyBorder="1" applyAlignment="1">
      <alignment horizontal="center" vertical="center" wrapText="1"/>
    </xf>
    <xf numFmtId="6" fontId="4" fillId="8" borderId="24" xfId="0" applyNumberFormat="1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6" fontId="4" fillId="8" borderId="19" xfId="0" applyNumberFormat="1" applyFont="1" applyFill="1" applyBorder="1" applyAlignment="1">
      <alignment horizontal="center" vertical="center" wrapText="1"/>
    </xf>
    <xf numFmtId="6" fontId="4" fillId="8" borderId="25" xfId="0" applyNumberFormat="1" applyFont="1" applyFill="1" applyBorder="1" applyAlignment="1">
      <alignment horizontal="center" vertical="center" wrapText="1"/>
    </xf>
    <xf numFmtId="6" fontId="4" fillId="10" borderId="16" xfId="0" applyNumberFormat="1" applyFont="1" applyFill="1" applyBorder="1" applyAlignment="1">
      <alignment horizontal="center" vertical="center" wrapText="1"/>
    </xf>
    <xf numFmtId="6" fontId="4" fillId="10" borderId="23" xfId="0" applyNumberFormat="1" applyFont="1" applyFill="1" applyBorder="1" applyAlignment="1">
      <alignment horizontal="center" vertical="center" wrapText="1"/>
    </xf>
    <xf numFmtId="6" fontId="4" fillId="10" borderId="15" xfId="0" applyNumberFormat="1" applyFont="1" applyFill="1" applyBorder="1" applyAlignment="1">
      <alignment horizontal="center" vertical="center" wrapText="1"/>
    </xf>
    <xf numFmtId="6" fontId="4" fillId="10" borderId="24" xfId="0" applyNumberFormat="1" applyFont="1" applyFill="1" applyBorder="1" applyAlignment="1">
      <alignment horizontal="center" vertical="center" wrapText="1"/>
    </xf>
    <xf numFmtId="6" fontId="4" fillId="10" borderId="19" xfId="0" applyNumberFormat="1" applyFont="1" applyFill="1" applyBorder="1" applyAlignment="1">
      <alignment horizontal="center" vertical="center" wrapText="1"/>
    </xf>
    <xf numFmtId="6" fontId="4" fillId="10" borderId="25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6" fontId="2" fillId="3" borderId="9" xfId="0" applyNumberFormat="1" applyFont="1" applyFill="1" applyBorder="1" applyAlignment="1">
      <alignment horizontal="center" vertical="center" wrapText="1"/>
    </xf>
    <xf numFmtId="6" fontId="4" fillId="4" borderId="23" xfId="0" applyNumberFormat="1" applyFont="1" applyFill="1" applyBorder="1" applyAlignment="1">
      <alignment horizontal="center" vertical="center" wrapText="1"/>
    </xf>
    <xf numFmtId="6" fontId="4" fillId="4" borderId="24" xfId="0" applyNumberFormat="1" applyFont="1" applyFill="1" applyBorder="1" applyAlignment="1">
      <alignment horizontal="center" vertical="center" wrapText="1"/>
    </xf>
    <xf numFmtId="6" fontId="4" fillId="4" borderId="16" xfId="0" applyNumberFormat="1" applyFont="1" applyFill="1" applyBorder="1" applyAlignment="1">
      <alignment horizontal="center" vertical="center" wrapText="1"/>
    </xf>
    <xf numFmtId="6" fontId="4" fillId="4" borderId="15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6" fontId="7" fillId="0" borderId="33" xfId="0" applyNumberFormat="1" applyFont="1" applyBorder="1" applyAlignment="1">
      <alignment horizontal="center" vertical="center" wrapText="1"/>
    </xf>
    <xf numFmtId="6" fontId="7" fillId="0" borderId="36" xfId="0" applyNumberFormat="1" applyFont="1" applyBorder="1" applyAlignment="1">
      <alignment horizontal="center" vertical="center" wrapText="1"/>
    </xf>
    <xf numFmtId="6" fontId="4" fillId="0" borderId="30" xfId="0" applyNumberFormat="1" applyFont="1" applyBorder="1" applyAlignment="1">
      <alignment horizontal="center" vertical="center" wrapText="1"/>
    </xf>
    <xf numFmtId="6" fontId="4" fillId="0" borderId="39" xfId="0" applyNumberFormat="1" applyFont="1" applyBorder="1" applyAlignment="1">
      <alignment horizontal="center" vertical="center" wrapText="1"/>
    </xf>
    <xf numFmtId="6" fontId="4" fillId="0" borderId="48" xfId="0" applyNumberFormat="1" applyFont="1" applyBorder="1" applyAlignment="1">
      <alignment horizontal="center" vertical="center" wrapText="1"/>
    </xf>
    <xf numFmtId="6" fontId="4" fillId="0" borderId="38" xfId="0" applyNumberFormat="1" applyFont="1" applyBorder="1" applyAlignment="1">
      <alignment horizontal="center" vertical="center" wrapText="1"/>
    </xf>
    <xf numFmtId="6" fontId="9" fillId="0" borderId="33" xfId="0" applyNumberFormat="1" applyFont="1" applyFill="1" applyBorder="1" applyAlignment="1">
      <alignment horizontal="center" vertical="center"/>
    </xf>
    <xf numFmtId="6" fontId="9" fillId="0" borderId="36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6" fontId="4" fillId="4" borderId="21" xfId="0" applyNumberFormat="1" applyFont="1" applyFill="1" applyBorder="1" applyAlignment="1">
      <alignment horizontal="center" vertical="center" wrapText="1"/>
    </xf>
    <xf numFmtId="6" fontId="4" fillId="4" borderId="31" xfId="0" applyNumberFormat="1" applyFont="1" applyFill="1" applyBorder="1" applyAlignment="1">
      <alignment horizontal="center" vertical="center" wrapText="1"/>
    </xf>
    <xf numFmtId="6" fontId="4" fillId="4" borderId="32" xfId="0" applyNumberFormat="1" applyFont="1" applyFill="1" applyBorder="1" applyAlignment="1">
      <alignment horizontal="center" vertical="center" wrapText="1"/>
    </xf>
    <xf numFmtId="6" fontId="7" fillId="4" borderId="44" xfId="0" applyNumberFormat="1" applyFont="1" applyFill="1" applyBorder="1" applyAlignment="1">
      <alignment horizontal="center" vertical="center" wrapText="1"/>
    </xf>
    <xf numFmtId="6" fontId="7" fillId="4" borderId="45" xfId="0" applyNumberFormat="1" applyFont="1" applyFill="1" applyBorder="1" applyAlignment="1">
      <alignment horizontal="center" vertical="center" wrapText="1"/>
    </xf>
    <xf numFmtId="6" fontId="7" fillId="4" borderId="46" xfId="0" applyNumberFormat="1" applyFont="1" applyFill="1" applyBorder="1" applyAlignment="1">
      <alignment horizontal="center" vertical="center" wrapText="1"/>
    </xf>
    <xf numFmtId="6" fontId="2" fillId="3" borderId="9" xfId="0" applyNumberFormat="1" applyFont="1" applyFill="1" applyBorder="1" applyAlignment="1">
      <alignment horizontal="center" vertical="center" wrapText="1"/>
    </xf>
    <xf numFmtId="6" fontId="7" fillId="10" borderId="44" xfId="0" applyNumberFormat="1" applyFont="1" applyFill="1" applyBorder="1" applyAlignment="1">
      <alignment horizontal="center" vertical="center" wrapText="1"/>
    </xf>
    <xf numFmtId="6" fontId="7" fillId="10" borderId="45" xfId="0" applyNumberFormat="1" applyFont="1" applyFill="1" applyBorder="1" applyAlignment="1">
      <alignment horizontal="center" vertical="center" wrapText="1"/>
    </xf>
    <xf numFmtId="6" fontId="7" fillId="10" borderId="46" xfId="0" applyNumberFormat="1" applyFont="1" applyFill="1" applyBorder="1" applyAlignment="1">
      <alignment horizontal="center" vertical="center" wrapText="1"/>
    </xf>
    <xf numFmtId="6" fontId="7" fillId="4" borderId="17" xfId="0" applyNumberFormat="1" applyFont="1" applyFill="1" applyBorder="1" applyAlignment="1">
      <alignment horizontal="center" vertical="center" wrapText="1"/>
    </xf>
    <xf numFmtId="6" fontId="7" fillId="4" borderId="20" xfId="0" applyNumberFormat="1" applyFont="1" applyFill="1" applyBorder="1" applyAlignment="1">
      <alignment horizontal="center" vertical="center" wrapText="1"/>
    </xf>
    <xf numFmtId="6" fontId="7" fillId="10" borderId="17" xfId="0" applyNumberFormat="1" applyFont="1" applyFill="1" applyBorder="1" applyAlignment="1">
      <alignment horizontal="center" vertical="center" wrapText="1"/>
    </xf>
    <xf numFmtId="6" fontId="7" fillId="10" borderId="18" xfId="0" applyNumberFormat="1" applyFont="1" applyFill="1" applyBorder="1" applyAlignment="1">
      <alignment horizontal="center" vertical="center" wrapText="1"/>
    </xf>
    <xf numFmtId="6" fontId="7" fillId="10" borderId="20" xfId="0" applyNumberFormat="1" applyFont="1" applyFill="1" applyBorder="1" applyAlignment="1">
      <alignment horizontal="center" vertical="center" wrapText="1"/>
    </xf>
    <xf numFmtId="6" fontId="7" fillId="4" borderId="33" xfId="0" applyNumberFormat="1" applyFont="1" applyFill="1" applyBorder="1" applyAlignment="1">
      <alignment horizontal="center" vertical="center" wrapText="1"/>
    </xf>
    <xf numFmtId="6" fontId="7" fillId="4" borderId="34" xfId="0" applyNumberFormat="1" applyFont="1" applyFill="1" applyBorder="1" applyAlignment="1">
      <alignment horizontal="center" vertical="center" wrapText="1"/>
    </xf>
    <xf numFmtId="6" fontId="7" fillId="4" borderId="35" xfId="0" applyNumberFormat="1" applyFont="1" applyFill="1" applyBorder="1" applyAlignment="1">
      <alignment horizontal="center" vertical="center" wrapText="1"/>
    </xf>
    <xf numFmtId="6" fontId="4" fillId="4" borderId="37" xfId="0" applyNumberFormat="1" applyFont="1" applyFill="1" applyBorder="1" applyAlignment="1">
      <alignment horizontal="center" vertical="center" wrapText="1"/>
    </xf>
    <xf numFmtId="6" fontId="4" fillId="4" borderId="50" xfId="0" applyNumberFormat="1" applyFont="1" applyFill="1" applyBorder="1" applyAlignment="1">
      <alignment horizontal="center" vertical="center" wrapText="1"/>
    </xf>
    <xf numFmtId="6" fontId="4" fillId="4" borderId="43" xfId="0" applyNumberFormat="1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6" fontId="7" fillId="5" borderId="36" xfId="0" applyNumberFormat="1" applyFont="1" applyFill="1" applyBorder="1" applyAlignment="1">
      <alignment horizontal="center" vertical="center" wrapText="1"/>
    </xf>
    <xf numFmtId="6" fontId="7" fillId="5" borderId="18" xfId="0" applyNumberFormat="1" applyFont="1" applyFill="1" applyBorder="1" applyAlignment="1">
      <alignment horizontal="center" vertical="center" wrapText="1"/>
    </xf>
    <xf numFmtId="6" fontId="7" fillId="5" borderId="22" xfId="0" applyNumberFormat="1" applyFont="1" applyFill="1" applyBorder="1" applyAlignment="1">
      <alignment horizontal="center" vertical="center" wrapText="1"/>
    </xf>
    <xf numFmtId="6" fontId="7" fillId="4" borderId="18" xfId="0" applyNumberFormat="1" applyFont="1" applyFill="1" applyBorder="1" applyAlignment="1">
      <alignment horizontal="center" vertical="center" wrapText="1"/>
    </xf>
    <xf numFmtId="6" fontId="7" fillId="4" borderId="9" xfId="0" applyNumberFormat="1" applyFont="1" applyFill="1" applyBorder="1" applyAlignment="1">
      <alignment horizontal="center" vertical="center" wrapText="1"/>
    </xf>
    <xf numFmtId="6" fontId="4" fillId="4" borderId="23" xfId="0" applyNumberFormat="1" applyFont="1" applyFill="1" applyBorder="1" applyAlignment="1">
      <alignment horizontal="center" vertical="center" wrapText="1"/>
    </xf>
    <xf numFmtId="6" fontId="4" fillId="4" borderId="24" xfId="0" applyNumberFormat="1" applyFont="1" applyFill="1" applyBorder="1" applyAlignment="1">
      <alignment horizontal="center" vertical="center" wrapText="1"/>
    </xf>
    <xf numFmtId="6" fontId="4" fillId="4" borderId="16" xfId="0" applyNumberFormat="1" applyFont="1" applyFill="1" applyBorder="1" applyAlignment="1">
      <alignment horizontal="center" vertical="center" wrapText="1"/>
    </xf>
    <xf numFmtId="6" fontId="4" fillId="4" borderId="15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6" fontId="7" fillId="5" borderId="17" xfId="0" applyNumberFormat="1" applyFont="1" applyFill="1" applyBorder="1" applyAlignment="1">
      <alignment horizontal="center" vertical="center" wrapText="1"/>
    </xf>
    <xf numFmtId="6" fontId="7" fillId="5" borderId="20" xfId="0" applyNumberFormat="1" applyFont="1" applyFill="1" applyBorder="1" applyAlignment="1">
      <alignment horizontal="center" vertical="center" wrapText="1"/>
    </xf>
    <xf numFmtId="6" fontId="7" fillId="4" borderId="4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6" fontId="7" fillId="8" borderId="33" xfId="0" applyNumberFormat="1" applyFont="1" applyFill="1" applyBorder="1" applyAlignment="1">
      <alignment horizontal="center" vertical="center" wrapText="1"/>
    </xf>
    <xf numFmtId="6" fontId="7" fillId="8" borderId="34" xfId="0" applyNumberFormat="1" applyFont="1" applyFill="1" applyBorder="1" applyAlignment="1">
      <alignment horizontal="center" vertical="center" wrapText="1"/>
    </xf>
    <xf numFmtId="6" fontId="7" fillId="8" borderId="35" xfId="0" applyNumberFormat="1" applyFont="1" applyFill="1" applyBorder="1" applyAlignment="1">
      <alignment horizontal="center" vertical="center" wrapText="1"/>
    </xf>
    <xf numFmtId="6" fontId="7" fillId="5" borderId="44" xfId="0" applyNumberFormat="1" applyFont="1" applyFill="1" applyBorder="1" applyAlignment="1">
      <alignment horizontal="center" vertical="center" wrapText="1"/>
    </xf>
    <xf numFmtId="6" fontId="7" fillId="5" borderId="45" xfId="0" applyNumberFormat="1" applyFont="1" applyFill="1" applyBorder="1" applyAlignment="1">
      <alignment horizontal="center" vertical="center" wrapText="1"/>
    </xf>
    <xf numFmtId="6" fontId="7" fillId="5" borderId="46" xfId="0" applyNumberFormat="1" applyFont="1" applyFill="1" applyBorder="1" applyAlignment="1">
      <alignment horizontal="center" vertical="center" wrapText="1"/>
    </xf>
    <xf numFmtId="6" fontId="7" fillId="5" borderId="26" xfId="0" applyNumberFormat="1" applyFont="1" applyFill="1" applyBorder="1" applyAlignment="1">
      <alignment horizontal="center" vertical="center" wrapText="1"/>
    </xf>
    <xf numFmtId="6" fontId="7" fillId="5" borderId="2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8" borderId="48" xfId="0" applyFont="1" applyFill="1" applyBorder="1" applyAlignment="1">
      <alignment horizontal="left" vertical="center" wrapText="1"/>
    </xf>
    <xf numFmtId="0" fontId="1" fillId="8" borderId="50" xfId="0" applyFont="1" applyFill="1" applyBorder="1" applyAlignment="1">
      <alignment horizontal="left" vertical="center" wrapText="1"/>
    </xf>
    <xf numFmtId="0" fontId="1" fillId="8" borderId="43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left" vertical="center" wrapText="1"/>
    </xf>
    <xf numFmtId="0" fontId="1" fillId="10" borderId="24" xfId="0" applyFont="1" applyFill="1" applyBorder="1" applyAlignment="1">
      <alignment horizontal="left" vertical="center" wrapText="1"/>
    </xf>
    <xf numFmtId="0" fontId="1" fillId="10" borderId="25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4" borderId="30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left" vertical="center" wrapText="1"/>
    </xf>
    <xf numFmtId="0" fontId="1" fillId="4" borderId="50" xfId="0" applyFont="1" applyFill="1" applyBorder="1" applyAlignment="1">
      <alignment horizontal="left" vertical="center" wrapText="1"/>
    </xf>
    <xf numFmtId="0" fontId="1" fillId="4" borderId="43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dp-my.sharepoint.com/Users/abdelmenam.mohamed/Documents/Kuwait/ProDoc/AWP%202017_2018_UN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EP"/>
      <sheetName val="UNDP"/>
    </sheetNames>
    <sheetDataSet>
      <sheetData sheetId="0"/>
      <sheetData sheetId="1">
        <row r="3">
          <cell r="D3">
            <v>110000</v>
          </cell>
          <cell r="E3">
            <v>80000</v>
          </cell>
        </row>
        <row r="4">
          <cell r="D4">
            <v>20000</v>
          </cell>
          <cell r="E4">
            <v>20000</v>
          </cell>
        </row>
        <row r="5">
          <cell r="D5">
            <v>10000</v>
          </cell>
          <cell r="E5">
            <v>10000</v>
          </cell>
        </row>
        <row r="6">
          <cell r="D6">
            <v>15000</v>
          </cell>
          <cell r="E6">
            <v>15000</v>
          </cell>
        </row>
        <row r="7">
          <cell r="D7">
            <v>30000</v>
          </cell>
          <cell r="E7">
            <v>20000</v>
          </cell>
        </row>
        <row r="19">
          <cell r="E19">
            <v>20000</v>
          </cell>
        </row>
        <row r="20">
          <cell r="D20">
            <v>20000</v>
          </cell>
        </row>
        <row r="21">
          <cell r="D21">
            <v>20000</v>
          </cell>
          <cell r="E21">
            <v>10000</v>
          </cell>
        </row>
        <row r="24">
          <cell r="E24">
            <v>15000</v>
          </cell>
        </row>
        <row r="51">
          <cell r="E51">
            <v>10000</v>
          </cell>
        </row>
        <row r="52">
          <cell r="D52">
            <v>10000</v>
          </cell>
          <cell r="E52">
            <v>10000</v>
          </cell>
        </row>
        <row r="53">
          <cell r="E53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zoomScale="120" zoomScaleNormal="115" zoomScaleSheetLayoutView="120" workbookViewId="0">
      <selection activeCell="G4" sqref="G4"/>
    </sheetView>
  </sheetViews>
  <sheetFormatPr defaultRowHeight="14.4" x14ac:dyDescent="0.3"/>
  <cols>
    <col min="1" max="1" width="22.33203125" customWidth="1"/>
    <col min="2" max="2" width="33.44140625" style="2" customWidth="1"/>
    <col min="3" max="3" width="12.33203125" customWidth="1"/>
    <col min="4" max="4" width="8.33203125" customWidth="1"/>
    <col min="5" max="5" width="19.33203125" customWidth="1"/>
    <col min="6" max="6" width="9.6640625" style="3" customWidth="1"/>
    <col min="7" max="7" width="11.5546875" style="3" customWidth="1"/>
    <col min="8" max="8" width="10.6640625" customWidth="1"/>
    <col min="9" max="9" width="11.88671875" style="20" customWidth="1"/>
    <col min="10" max="10" width="9.6640625" style="3" hidden="1" customWidth="1"/>
    <col min="11" max="11" width="9.109375" style="3" hidden="1" customWidth="1"/>
    <col min="12" max="12" width="12" style="35" hidden="1" customWidth="1"/>
  </cols>
  <sheetData>
    <row r="1" spans="1:12" ht="29.4" customHeight="1" thickBot="1" x14ac:dyDescent="0.35">
      <c r="A1" s="191" t="s">
        <v>0</v>
      </c>
      <c r="B1" s="191" t="s">
        <v>1</v>
      </c>
      <c r="C1" s="191" t="s">
        <v>2</v>
      </c>
      <c r="D1" s="181" t="s">
        <v>3</v>
      </c>
      <c r="E1" s="217"/>
      <c r="F1" s="181" t="s">
        <v>4</v>
      </c>
      <c r="G1" s="182"/>
      <c r="H1" s="182"/>
      <c r="I1" s="182"/>
      <c r="J1" s="175" t="s">
        <v>5</v>
      </c>
      <c r="K1" s="176"/>
      <c r="L1" s="177"/>
    </row>
    <row r="2" spans="1:12" ht="21" customHeight="1" thickBot="1" x14ac:dyDescent="0.35">
      <c r="A2" s="192"/>
      <c r="B2" s="193"/>
      <c r="C2" s="193"/>
      <c r="D2" s="42" t="s">
        <v>6</v>
      </c>
      <c r="E2" s="42" t="s">
        <v>7</v>
      </c>
      <c r="F2" s="42">
        <v>2017</v>
      </c>
      <c r="G2" s="42">
        <v>2018</v>
      </c>
      <c r="H2" s="42" t="s">
        <v>8</v>
      </c>
      <c r="I2" s="43" t="s">
        <v>9</v>
      </c>
      <c r="J2" s="72">
        <v>2017</v>
      </c>
      <c r="K2" s="73">
        <v>2018</v>
      </c>
      <c r="L2" s="74" t="s">
        <v>9</v>
      </c>
    </row>
    <row r="3" spans="1:12" ht="21" customHeight="1" x14ac:dyDescent="0.3">
      <c r="A3" s="194" t="s">
        <v>10</v>
      </c>
      <c r="B3" s="198" t="s">
        <v>11</v>
      </c>
      <c r="C3" s="131" t="s">
        <v>12</v>
      </c>
      <c r="D3" s="131" t="s">
        <v>13</v>
      </c>
      <c r="E3" s="87" t="s">
        <v>14</v>
      </c>
      <c r="F3" s="88">
        <v>10000</v>
      </c>
      <c r="G3" s="88">
        <v>40000</v>
      </c>
      <c r="H3" s="88">
        <f>F3+G3</f>
        <v>50000</v>
      </c>
      <c r="I3" s="183">
        <f>SUM(H3:H6)</f>
        <v>140000</v>
      </c>
      <c r="J3" s="89">
        <f>[1]UNDP!D3</f>
        <v>110000</v>
      </c>
      <c r="K3" s="88">
        <f>[1]UNDP!E3</f>
        <v>80000</v>
      </c>
      <c r="L3" s="183">
        <f>SUM(J3:K6)</f>
        <v>280000</v>
      </c>
    </row>
    <row r="4" spans="1:12" ht="14.4" customHeight="1" x14ac:dyDescent="0.3">
      <c r="A4" s="195"/>
      <c r="B4" s="199"/>
      <c r="C4" s="132"/>
      <c r="D4" s="132"/>
      <c r="E4" s="90" t="s">
        <v>15</v>
      </c>
      <c r="F4" s="91"/>
      <c r="G4" s="91">
        <v>40000</v>
      </c>
      <c r="H4" s="91">
        <f>F4+G4</f>
        <v>40000</v>
      </c>
      <c r="I4" s="184"/>
      <c r="J4" s="92">
        <f>[1]UNDP!D4</f>
        <v>20000</v>
      </c>
      <c r="K4" s="91">
        <f>[1]UNDP!E4</f>
        <v>20000</v>
      </c>
      <c r="L4" s="184"/>
    </row>
    <row r="5" spans="1:12" x14ac:dyDescent="0.3">
      <c r="A5" s="195"/>
      <c r="B5" s="199"/>
      <c r="C5" s="132"/>
      <c r="D5" s="132"/>
      <c r="E5" s="90" t="s">
        <v>16</v>
      </c>
      <c r="F5" s="91">
        <v>10000</v>
      </c>
      <c r="G5" s="91">
        <v>10000</v>
      </c>
      <c r="H5" s="91">
        <f>F5+G5</f>
        <v>20000</v>
      </c>
      <c r="I5" s="184"/>
      <c r="J5" s="92">
        <f>[1]UNDP!D5</f>
        <v>10000</v>
      </c>
      <c r="K5" s="91">
        <f>[1]UNDP!E5</f>
        <v>10000</v>
      </c>
      <c r="L5" s="184"/>
    </row>
    <row r="6" spans="1:12" ht="24.6" customHeight="1" thickBot="1" x14ac:dyDescent="0.35">
      <c r="A6" s="195"/>
      <c r="B6" s="200"/>
      <c r="C6" s="133"/>
      <c r="D6" s="133"/>
      <c r="E6" s="93" t="s">
        <v>17</v>
      </c>
      <c r="F6" s="94"/>
      <c r="G6" s="94">
        <v>30000</v>
      </c>
      <c r="H6" s="94">
        <f>F6+G6</f>
        <v>30000</v>
      </c>
      <c r="I6" s="185"/>
      <c r="J6" s="95">
        <f>[1]UNDP!D6</f>
        <v>15000</v>
      </c>
      <c r="K6" s="94">
        <f>[1]UNDP!E6</f>
        <v>15000</v>
      </c>
      <c r="L6" s="185"/>
    </row>
    <row r="7" spans="1:12" s="30" customFormat="1" ht="19.95" customHeight="1" x14ac:dyDescent="0.3">
      <c r="A7" s="195"/>
      <c r="B7" s="201" t="s">
        <v>18</v>
      </c>
      <c r="C7" s="134" t="s">
        <v>12</v>
      </c>
      <c r="D7" s="134" t="s">
        <v>13</v>
      </c>
      <c r="E7" s="102" t="s">
        <v>14</v>
      </c>
      <c r="F7" s="17">
        <v>0</v>
      </c>
      <c r="G7" s="17">
        <v>195000</v>
      </c>
      <c r="H7" s="17">
        <f>F7+G7</f>
        <v>195000</v>
      </c>
      <c r="I7" s="186">
        <f>SUM(H7:H11)</f>
        <v>255000</v>
      </c>
      <c r="J7" s="49">
        <f>[1]UNDP!D7</f>
        <v>30000</v>
      </c>
      <c r="K7" s="17">
        <f>[1]UNDP!E7</f>
        <v>20000</v>
      </c>
      <c r="L7" s="178">
        <f>SUM(J7:K11)</f>
        <v>70000</v>
      </c>
    </row>
    <row r="8" spans="1:12" x14ac:dyDescent="0.3">
      <c r="A8" s="195"/>
      <c r="B8" s="202"/>
      <c r="C8" s="135"/>
      <c r="D8" s="135"/>
      <c r="E8" s="103" t="s">
        <v>15</v>
      </c>
      <c r="F8" s="14"/>
      <c r="G8" s="14"/>
      <c r="H8" s="14"/>
      <c r="I8" s="187"/>
      <c r="J8" s="38">
        <v>10000</v>
      </c>
      <c r="K8" s="14">
        <v>10000</v>
      </c>
      <c r="L8" s="164"/>
    </row>
    <row r="9" spans="1:12" x14ac:dyDescent="0.3">
      <c r="A9" s="195"/>
      <c r="B9" s="202"/>
      <c r="C9" s="135"/>
      <c r="D9" s="135"/>
      <c r="E9" s="15" t="s">
        <v>19</v>
      </c>
      <c r="F9" s="14">
        <v>0</v>
      </c>
      <c r="G9" s="14">
        <v>20000</v>
      </c>
      <c r="H9" s="14">
        <f>F9+G9</f>
        <v>20000</v>
      </c>
      <c r="I9" s="187"/>
      <c r="J9" s="38"/>
      <c r="K9" s="14"/>
      <c r="L9" s="164"/>
    </row>
    <row r="10" spans="1:12" x14ac:dyDescent="0.3">
      <c r="A10" s="195"/>
      <c r="B10" s="202"/>
      <c r="C10" s="135"/>
      <c r="D10" s="135"/>
      <c r="E10" s="103" t="s">
        <v>20</v>
      </c>
      <c r="F10" s="14">
        <v>0</v>
      </c>
      <c r="G10" s="14">
        <v>20000</v>
      </c>
      <c r="H10" s="14">
        <f>F10+G10</f>
        <v>20000</v>
      </c>
      <c r="I10" s="187"/>
      <c r="J10" s="38"/>
      <c r="K10" s="14"/>
      <c r="L10" s="164"/>
    </row>
    <row r="11" spans="1:12" x14ac:dyDescent="0.3">
      <c r="A11" s="195"/>
      <c r="B11" s="203"/>
      <c r="C11" s="136"/>
      <c r="D11" s="136"/>
      <c r="E11" s="104" t="s">
        <v>17</v>
      </c>
      <c r="F11" s="16">
        <v>0</v>
      </c>
      <c r="G11" s="16">
        <v>20000</v>
      </c>
      <c r="H11" s="16">
        <f>F11+G11</f>
        <v>20000</v>
      </c>
      <c r="I11" s="188"/>
      <c r="J11" s="50"/>
      <c r="K11" s="16"/>
      <c r="L11" s="179"/>
    </row>
    <row r="12" spans="1:12" x14ac:dyDescent="0.3">
      <c r="A12" s="195"/>
      <c r="B12" s="201" t="s">
        <v>21</v>
      </c>
      <c r="C12" s="218" t="s">
        <v>12</v>
      </c>
      <c r="D12" s="161" t="s">
        <v>13</v>
      </c>
      <c r="E12" s="102" t="s">
        <v>14</v>
      </c>
      <c r="F12" s="17"/>
      <c r="G12" s="17">
        <v>70000</v>
      </c>
      <c r="H12" s="17">
        <f>F12+G12</f>
        <v>70000</v>
      </c>
      <c r="I12" s="189">
        <f>SUM(H12:H15)</f>
        <v>130000</v>
      </c>
      <c r="J12" s="49">
        <v>30000</v>
      </c>
      <c r="K12" s="17">
        <v>20000</v>
      </c>
      <c r="L12" s="178">
        <f>SUM(J12:K15)</f>
        <v>130000</v>
      </c>
    </row>
    <row r="13" spans="1:12" x14ac:dyDescent="0.3">
      <c r="A13" s="195"/>
      <c r="B13" s="202"/>
      <c r="C13" s="219"/>
      <c r="D13" s="162"/>
      <c r="E13" s="103" t="s">
        <v>15</v>
      </c>
      <c r="F13" s="14"/>
      <c r="G13" s="14"/>
      <c r="H13" s="33"/>
      <c r="I13" s="190"/>
      <c r="J13" s="38">
        <v>30000</v>
      </c>
      <c r="K13" s="14">
        <v>20000</v>
      </c>
      <c r="L13" s="164"/>
    </row>
    <row r="14" spans="1:12" ht="14.4" customHeight="1" x14ac:dyDescent="0.3">
      <c r="A14" s="195"/>
      <c r="B14" s="202"/>
      <c r="C14" s="219"/>
      <c r="D14" s="162"/>
      <c r="E14" s="103" t="s">
        <v>16</v>
      </c>
      <c r="F14" s="14"/>
      <c r="G14" s="14">
        <v>10000</v>
      </c>
      <c r="H14" s="33">
        <f>F14+G14</f>
        <v>10000</v>
      </c>
      <c r="I14" s="190"/>
      <c r="J14" s="38"/>
      <c r="K14" s="14"/>
      <c r="L14" s="164"/>
    </row>
    <row r="15" spans="1:12" ht="36.6" customHeight="1" thickBot="1" x14ac:dyDescent="0.35">
      <c r="A15" s="195"/>
      <c r="B15" s="204"/>
      <c r="C15" s="219"/>
      <c r="D15" s="162"/>
      <c r="E15" s="19" t="s">
        <v>20</v>
      </c>
      <c r="F15" s="18"/>
      <c r="G15" s="18">
        <v>50000</v>
      </c>
      <c r="H15" s="34">
        <f>F15+G15</f>
        <v>50000</v>
      </c>
      <c r="I15" s="190"/>
      <c r="J15" s="50">
        <v>20000</v>
      </c>
      <c r="K15" s="16">
        <v>10000</v>
      </c>
      <c r="L15" s="179"/>
    </row>
    <row r="16" spans="1:12" x14ac:dyDescent="0.3">
      <c r="A16" s="195"/>
      <c r="B16" s="201" t="s">
        <v>22</v>
      </c>
      <c r="C16" s="134" t="s">
        <v>12</v>
      </c>
      <c r="D16" s="134" t="s">
        <v>13</v>
      </c>
      <c r="E16" s="102" t="s">
        <v>14</v>
      </c>
      <c r="F16" s="17">
        <v>0</v>
      </c>
      <c r="G16" s="17">
        <v>200000</v>
      </c>
      <c r="H16" s="17">
        <f>F16+G16</f>
        <v>200000</v>
      </c>
      <c r="I16" s="178">
        <f>SUM(H16:H20)</f>
        <v>280000</v>
      </c>
      <c r="J16" s="69">
        <v>150000</v>
      </c>
      <c r="K16" s="33">
        <v>50000</v>
      </c>
      <c r="L16" s="163">
        <f>SUM(J16:K20)</f>
        <v>390000</v>
      </c>
    </row>
    <row r="17" spans="1:12" x14ac:dyDescent="0.3">
      <c r="A17" s="195"/>
      <c r="B17" s="202"/>
      <c r="C17" s="135"/>
      <c r="D17" s="135"/>
      <c r="E17" s="103" t="s">
        <v>15</v>
      </c>
      <c r="F17" s="14"/>
      <c r="G17" s="14"/>
      <c r="H17" s="14"/>
      <c r="I17" s="164"/>
      <c r="J17" s="70">
        <v>50000</v>
      </c>
      <c r="K17" s="14">
        <v>50000</v>
      </c>
      <c r="L17" s="164"/>
    </row>
    <row r="18" spans="1:12" ht="15" customHeight="1" x14ac:dyDescent="0.3">
      <c r="A18" s="195"/>
      <c r="B18" s="202"/>
      <c r="C18" s="135"/>
      <c r="D18" s="135"/>
      <c r="E18" s="103" t="s">
        <v>20</v>
      </c>
      <c r="F18" s="14"/>
      <c r="G18" s="14">
        <v>30000</v>
      </c>
      <c r="H18" s="14">
        <f t="shared" ref="H18:H27" si="0">F18+G18</f>
        <v>30000</v>
      </c>
      <c r="I18" s="164"/>
      <c r="J18" s="70">
        <v>20000</v>
      </c>
      <c r="K18" s="14">
        <v>10000</v>
      </c>
      <c r="L18" s="164"/>
    </row>
    <row r="19" spans="1:12" x14ac:dyDescent="0.3">
      <c r="A19" s="195"/>
      <c r="B19" s="202"/>
      <c r="C19" s="135"/>
      <c r="D19" s="135"/>
      <c r="E19" s="103" t="s">
        <v>16</v>
      </c>
      <c r="F19" s="14"/>
      <c r="G19" s="14">
        <v>30000</v>
      </c>
      <c r="H19" s="14">
        <f t="shared" si="0"/>
        <v>30000</v>
      </c>
      <c r="I19" s="164"/>
      <c r="J19" s="70">
        <v>20000</v>
      </c>
      <c r="K19" s="14">
        <v>10000</v>
      </c>
      <c r="L19" s="164"/>
    </row>
    <row r="20" spans="1:12" ht="15" thickBot="1" x14ac:dyDescent="0.35">
      <c r="A20" s="195"/>
      <c r="B20" s="203"/>
      <c r="C20" s="136"/>
      <c r="D20" s="136"/>
      <c r="E20" s="104" t="s">
        <v>17</v>
      </c>
      <c r="F20" s="16"/>
      <c r="G20" s="16">
        <v>20000</v>
      </c>
      <c r="H20" s="16">
        <f t="shared" si="0"/>
        <v>20000</v>
      </c>
      <c r="I20" s="179"/>
      <c r="J20" s="71">
        <v>15000</v>
      </c>
      <c r="K20" s="18">
        <v>15000</v>
      </c>
      <c r="L20" s="165"/>
    </row>
    <row r="21" spans="1:12" x14ac:dyDescent="0.3">
      <c r="A21" s="195"/>
      <c r="B21" s="208" t="s">
        <v>23</v>
      </c>
      <c r="C21" s="105" t="s">
        <v>24</v>
      </c>
      <c r="D21" s="137" t="s">
        <v>13</v>
      </c>
      <c r="E21" s="105" t="s">
        <v>14</v>
      </c>
      <c r="F21" s="32">
        <v>0</v>
      </c>
      <c r="G21" s="32">
        <v>50000</v>
      </c>
      <c r="H21" s="32">
        <f t="shared" si="0"/>
        <v>50000</v>
      </c>
      <c r="I21" s="180">
        <f>SUM(H21:H23)</f>
        <v>120000</v>
      </c>
      <c r="J21" s="109">
        <v>30000</v>
      </c>
      <c r="K21" s="111">
        <f>[1]UNDP!E19</f>
        <v>20000</v>
      </c>
      <c r="L21" s="150">
        <f>SUM(J21:K23)</f>
        <v>120000</v>
      </c>
    </row>
    <row r="22" spans="1:12" ht="51" x14ac:dyDescent="0.3">
      <c r="A22" s="195"/>
      <c r="B22" s="209"/>
      <c r="C22" s="106" t="s">
        <v>25</v>
      </c>
      <c r="D22" s="138"/>
      <c r="E22" s="106" t="s">
        <v>15</v>
      </c>
      <c r="F22" s="112">
        <v>0</v>
      </c>
      <c r="G22" s="112">
        <v>40000</v>
      </c>
      <c r="H22" s="112">
        <f t="shared" si="0"/>
        <v>40000</v>
      </c>
      <c r="I22" s="144"/>
      <c r="J22" s="110">
        <f>[1]UNDP!D20</f>
        <v>20000</v>
      </c>
      <c r="K22" s="112">
        <v>20000</v>
      </c>
      <c r="L22" s="166"/>
    </row>
    <row r="23" spans="1:12" ht="26.4" customHeight="1" thickBot="1" x14ac:dyDescent="0.35">
      <c r="A23" s="195"/>
      <c r="B23" s="210"/>
      <c r="C23" s="22"/>
      <c r="D23" s="139"/>
      <c r="E23" s="107" t="s">
        <v>20</v>
      </c>
      <c r="F23" s="21">
        <v>0</v>
      </c>
      <c r="G23" s="21">
        <v>30000</v>
      </c>
      <c r="H23" s="21">
        <f t="shared" si="0"/>
        <v>30000</v>
      </c>
      <c r="I23" s="145"/>
      <c r="J23" s="48">
        <f>[1]UNDP!D21</f>
        <v>20000</v>
      </c>
      <c r="K23" s="21">
        <f>[1]UNDP!E21</f>
        <v>10000</v>
      </c>
      <c r="L23" s="151"/>
    </row>
    <row r="24" spans="1:12" x14ac:dyDescent="0.3">
      <c r="A24" s="195"/>
      <c r="B24" s="211" t="s">
        <v>26</v>
      </c>
      <c r="C24" s="212" t="s">
        <v>24</v>
      </c>
      <c r="D24" s="212" t="s">
        <v>13</v>
      </c>
      <c r="E24" s="113" t="s">
        <v>27</v>
      </c>
      <c r="F24" s="111">
        <v>0</v>
      </c>
      <c r="G24" s="111">
        <v>0</v>
      </c>
      <c r="H24" s="111">
        <v>30000</v>
      </c>
      <c r="I24" s="143">
        <f>SUM(H24:H27)</f>
        <v>105000</v>
      </c>
      <c r="J24" s="109">
        <v>20000</v>
      </c>
      <c r="K24" s="111">
        <v>10000</v>
      </c>
      <c r="L24" s="150">
        <f>SUM(J24:K27)</f>
        <v>105000</v>
      </c>
    </row>
    <row r="25" spans="1:12" x14ac:dyDescent="0.3">
      <c r="A25" s="195"/>
      <c r="B25" s="209"/>
      <c r="C25" s="138"/>
      <c r="D25" s="138"/>
      <c r="E25" s="106" t="s">
        <v>15</v>
      </c>
      <c r="F25" s="112">
        <v>0</v>
      </c>
      <c r="G25" s="112">
        <v>10000</v>
      </c>
      <c r="H25" s="112">
        <f t="shared" si="0"/>
        <v>10000</v>
      </c>
      <c r="I25" s="144"/>
      <c r="J25" s="110">
        <v>10000</v>
      </c>
      <c r="K25" s="112"/>
      <c r="L25" s="166"/>
    </row>
    <row r="26" spans="1:12" ht="20.399999999999999" x14ac:dyDescent="0.3">
      <c r="A26" s="195"/>
      <c r="B26" s="209"/>
      <c r="C26" s="138"/>
      <c r="D26" s="138"/>
      <c r="E26" s="106" t="s">
        <v>28</v>
      </c>
      <c r="F26" s="112">
        <v>0</v>
      </c>
      <c r="G26" s="112">
        <v>35000</v>
      </c>
      <c r="H26" s="112">
        <f t="shared" si="0"/>
        <v>35000</v>
      </c>
      <c r="I26" s="144"/>
      <c r="J26" s="110">
        <v>20000</v>
      </c>
      <c r="K26" s="112">
        <f>[1]UNDP!E24</f>
        <v>15000</v>
      </c>
      <c r="L26" s="166"/>
    </row>
    <row r="27" spans="1:12" ht="28.95" customHeight="1" thickBot="1" x14ac:dyDescent="0.35">
      <c r="A27" s="195"/>
      <c r="B27" s="210"/>
      <c r="C27" s="139"/>
      <c r="D27" s="139"/>
      <c r="E27" s="107" t="s">
        <v>17</v>
      </c>
      <c r="F27" s="21">
        <v>0</v>
      </c>
      <c r="G27" s="21">
        <v>30000</v>
      </c>
      <c r="H27" s="21">
        <f t="shared" si="0"/>
        <v>30000</v>
      </c>
      <c r="I27" s="145"/>
      <c r="J27" s="48">
        <v>15000</v>
      </c>
      <c r="K27" s="21">
        <v>15000</v>
      </c>
      <c r="L27" s="151"/>
    </row>
    <row r="28" spans="1:12" ht="27" thickBot="1" x14ac:dyDescent="0.35">
      <c r="A28" s="196"/>
      <c r="B28" s="10" t="s">
        <v>29</v>
      </c>
      <c r="C28" s="206"/>
      <c r="D28" s="207"/>
      <c r="E28" s="13"/>
      <c r="F28" s="11">
        <f>SUM(F3:F20)</f>
        <v>20000</v>
      </c>
      <c r="G28" s="11">
        <f>SUM(G3:G20)</f>
        <v>785000</v>
      </c>
      <c r="H28" s="12"/>
      <c r="I28" s="44">
        <f>SUM(I3:I20)</f>
        <v>805000</v>
      </c>
      <c r="J28" s="45"/>
      <c r="K28" s="46"/>
      <c r="L28" s="47"/>
    </row>
    <row r="29" spans="1:12" ht="15" thickBot="1" x14ac:dyDescent="0.35">
      <c r="A29" s="197"/>
      <c r="B29" s="75" t="s">
        <v>30</v>
      </c>
      <c r="C29" s="213"/>
      <c r="D29" s="214"/>
      <c r="E29" s="76"/>
      <c r="F29" s="23">
        <f>SUM(F21:F27)</f>
        <v>0</v>
      </c>
      <c r="G29" s="23">
        <f>SUM(G3:G6,G21:G27)</f>
        <v>315000</v>
      </c>
      <c r="H29" s="77"/>
      <c r="I29" s="78">
        <f>SUM(I3,I21:I27)</f>
        <v>365000</v>
      </c>
      <c r="J29" s="79"/>
      <c r="K29" s="24"/>
      <c r="L29" s="80"/>
    </row>
    <row r="30" spans="1:12" x14ac:dyDescent="0.3">
      <c r="A30" s="1"/>
      <c r="B30" s="81" t="s">
        <v>31</v>
      </c>
      <c r="C30" s="215"/>
      <c r="D30" s="215"/>
      <c r="E30" s="146"/>
      <c r="F30" s="146"/>
      <c r="G30" s="146"/>
      <c r="H30" s="146"/>
      <c r="I30" s="108">
        <f>SUM(I28:I29)</f>
        <v>1170000</v>
      </c>
      <c r="J30" s="82">
        <f>SUM(J3:J27)</f>
        <v>665000</v>
      </c>
      <c r="K30" s="82">
        <f>SUM(K3:K27)</f>
        <v>430000</v>
      </c>
      <c r="L30" s="83">
        <f>SUM(L3:L27)</f>
        <v>1095000</v>
      </c>
    </row>
    <row r="31" spans="1:12" ht="25.2" customHeight="1" thickBot="1" x14ac:dyDescent="0.35">
      <c r="A31" s="234" t="s">
        <v>32</v>
      </c>
      <c r="B31" s="205" t="s">
        <v>33</v>
      </c>
      <c r="C31" s="216" t="s">
        <v>24</v>
      </c>
      <c r="D31" s="216" t="s">
        <v>13</v>
      </c>
      <c r="E31" s="114" t="s">
        <v>14</v>
      </c>
      <c r="F31" s="84">
        <v>5000</v>
      </c>
      <c r="G31" s="84">
        <v>45000</v>
      </c>
      <c r="H31" s="84">
        <f>F31+G31</f>
        <v>50000</v>
      </c>
      <c r="I31" s="167">
        <f>SUM(H31:H32)</f>
        <v>60000</v>
      </c>
      <c r="J31" s="84">
        <v>30000</v>
      </c>
      <c r="K31" s="84">
        <v>20000</v>
      </c>
      <c r="L31" s="167">
        <f>SUM(J31:K32)</f>
        <v>60000</v>
      </c>
    </row>
    <row r="32" spans="1:12" ht="43.2" customHeight="1" thickBot="1" x14ac:dyDescent="0.35">
      <c r="A32" s="235"/>
      <c r="B32" s="205"/>
      <c r="C32" s="216"/>
      <c r="D32" s="216"/>
      <c r="E32" s="114" t="s">
        <v>17</v>
      </c>
      <c r="F32" s="84">
        <v>0</v>
      </c>
      <c r="G32" s="84">
        <v>10000</v>
      </c>
      <c r="H32" s="84">
        <f>F32+G32</f>
        <v>10000</v>
      </c>
      <c r="I32" s="167"/>
      <c r="J32" s="84">
        <v>5000</v>
      </c>
      <c r="K32" s="84">
        <v>5000</v>
      </c>
      <c r="L32" s="167"/>
    </row>
    <row r="33" spans="1:12" x14ac:dyDescent="0.3">
      <c r="A33" s="235"/>
      <c r="B33" s="211" t="s">
        <v>34</v>
      </c>
      <c r="C33" s="236" t="s">
        <v>24</v>
      </c>
      <c r="D33" s="212" t="s">
        <v>13</v>
      </c>
      <c r="E33" s="113" t="s">
        <v>14</v>
      </c>
      <c r="F33" s="111">
        <v>0</v>
      </c>
      <c r="G33" s="111">
        <v>50000</v>
      </c>
      <c r="H33" s="111">
        <f>F33+G33</f>
        <v>50000</v>
      </c>
      <c r="I33" s="143">
        <f>SUM(H33:H35)</f>
        <v>90000</v>
      </c>
      <c r="J33" s="109">
        <v>30000</v>
      </c>
      <c r="K33" s="111">
        <v>20000</v>
      </c>
      <c r="L33" s="150">
        <f>SUM(J33:K35)</f>
        <v>90000</v>
      </c>
    </row>
    <row r="34" spans="1:12" x14ac:dyDescent="0.3">
      <c r="A34" s="235"/>
      <c r="B34" s="209"/>
      <c r="C34" s="173"/>
      <c r="D34" s="138"/>
      <c r="E34" s="106" t="s">
        <v>20</v>
      </c>
      <c r="F34" s="112">
        <v>0</v>
      </c>
      <c r="G34" s="112">
        <v>20000</v>
      </c>
      <c r="H34" s="112">
        <v>20000</v>
      </c>
      <c r="I34" s="144"/>
      <c r="J34" s="110">
        <v>10000</v>
      </c>
      <c r="K34" s="112">
        <v>10000</v>
      </c>
      <c r="L34" s="166"/>
    </row>
    <row r="35" spans="1:12" ht="35.4" customHeight="1" thickBot="1" x14ac:dyDescent="0.35">
      <c r="A35" s="235"/>
      <c r="B35" s="210"/>
      <c r="C35" s="174"/>
      <c r="D35" s="139"/>
      <c r="E35" s="107" t="s">
        <v>15</v>
      </c>
      <c r="F35" s="21">
        <v>0</v>
      </c>
      <c r="G35" s="21">
        <v>20000</v>
      </c>
      <c r="H35" s="21">
        <f>F35+G35</f>
        <v>20000</v>
      </c>
      <c r="I35" s="145"/>
      <c r="J35" s="48">
        <v>10000</v>
      </c>
      <c r="K35" s="21">
        <v>10000</v>
      </c>
      <c r="L35" s="151"/>
    </row>
    <row r="36" spans="1:12" ht="14.4" customHeight="1" x14ac:dyDescent="0.3">
      <c r="A36" s="235"/>
      <c r="B36" s="211" t="s">
        <v>35</v>
      </c>
      <c r="C36" s="212" t="s">
        <v>24</v>
      </c>
      <c r="D36" s="212" t="s">
        <v>13</v>
      </c>
      <c r="E36" s="212" t="s">
        <v>14</v>
      </c>
      <c r="F36" s="170">
        <v>0</v>
      </c>
      <c r="G36" s="170">
        <v>90000</v>
      </c>
      <c r="H36" s="170">
        <f t="shared" ref="H36" si="1">F36+G36</f>
        <v>90000</v>
      </c>
      <c r="I36" s="143">
        <v>90000</v>
      </c>
      <c r="J36" s="168">
        <v>50000</v>
      </c>
      <c r="K36" s="170">
        <v>20000</v>
      </c>
      <c r="L36" s="150">
        <f>SUM(J36:K39)</f>
        <v>90000</v>
      </c>
    </row>
    <row r="37" spans="1:12" x14ac:dyDescent="0.3">
      <c r="A37" s="235"/>
      <c r="B37" s="209"/>
      <c r="C37" s="138"/>
      <c r="D37" s="138"/>
      <c r="E37" s="138"/>
      <c r="F37" s="171"/>
      <c r="G37" s="171"/>
      <c r="H37" s="171"/>
      <c r="I37" s="144"/>
      <c r="J37" s="169"/>
      <c r="K37" s="171"/>
      <c r="L37" s="166"/>
    </row>
    <row r="38" spans="1:12" x14ac:dyDescent="0.3">
      <c r="A38" s="235"/>
      <c r="B38" s="209"/>
      <c r="C38" s="138"/>
      <c r="D38" s="138"/>
      <c r="E38" s="106" t="s">
        <v>16</v>
      </c>
      <c r="F38" s="112">
        <v>0</v>
      </c>
      <c r="G38" s="112">
        <v>10000</v>
      </c>
      <c r="H38" s="112">
        <f t="shared" ref="H38:H47" si="2">F38+G38</f>
        <v>10000</v>
      </c>
      <c r="I38" s="144"/>
      <c r="J38" s="110">
        <v>5000</v>
      </c>
      <c r="K38" s="112">
        <v>5000</v>
      </c>
      <c r="L38" s="166"/>
    </row>
    <row r="39" spans="1:12" ht="30" customHeight="1" thickBot="1" x14ac:dyDescent="0.35">
      <c r="A39" s="235"/>
      <c r="B39" s="210"/>
      <c r="C39" s="139"/>
      <c r="D39" s="139"/>
      <c r="E39" s="107" t="s">
        <v>17</v>
      </c>
      <c r="F39" s="21">
        <v>0</v>
      </c>
      <c r="G39" s="21">
        <v>20000</v>
      </c>
      <c r="H39" s="21">
        <f t="shared" si="2"/>
        <v>20000</v>
      </c>
      <c r="I39" s="145"/>
      <c r="J39" s="48">
        <v>5000</v>
      </c>
      <c r="K39" s="21">
        <v>5000</v>
      </c>
      <c r="L39" s="151"/>
    </row>
    <row r="40" spans="1:12" ht="23.4" customHeight="1" x14ac:dyDescent="0.3">
      <c r="A40" s="235"/>
      <c r="B40" s="211" t="s">
        <v>36</v>
      </c>
      <c r="C40" s="212" t="s">
        <v>24</v>
      </c>
      <c r="D40" s="212" t="s">
        <v>13</v>
      </c>
      <c r="E40" s="113" t="s">
        <v>14</v>
      </c>
      <c r="F40" s="111">
        <v>0</v>
      </c>
      <c r="G40" s="111">
        <v>50000</v>
      </c>
      <c r="H40" s="111">
        <f t="shared" si="2"/>
        <v>50000</v>
      </c>
      <c r="I40" s="143">
        <f>SUM(H40:H41)</f>
        <v>80000</v>
      </c>
      <c r="J40" s="109">
        <v>30000</v>
      </c>
      <c r="K40" s="111">
        <v>20000</v>
      </c>
      <c r="L40" s="150">
        <f>SUM(J40:K41)</f>
        <v>80000</v>
      </c>
    </row>
    <row r="41" spans="1:12" ht="31.2" customHeight="1" thickBot="1" x14ac:dyDescent="0.35">
      <c r="A41" s="235"/>
      <c r="B41" s="210"/>
      <c r="C41" s="139"/>
      <c r="D41" s="139"/>
      <c r="E41" s="107" t="s">
        <v>15</v>
      </c>
      <c r="F41" s="21">
        <v>0</v>
      </c>
      <c r="G41" s="21">
        <v>30000</v>
      </c>
      <c r="H41" s="21">
        <f t="shared" si="2"/>
        <v>30000</v>
      </c>
      <c r="I41" s="145"/>
      <c r="J41" s="48">
        <v>15000</v>
      </c>
      <c r="K41" s="21">
        <v>15000</v>
      </c>
      <c r="L41" s="151"/>
    </row>
    <row r="42" spans="1:12" x14ac:dyDescent="0.3">
      <c r="A42" s="235"/>
      <c r="B42" s="225" t="s">
        <v>37</v>
      </c>
      <c r="C42" s="228" t="s">
        <v>12</v>
      </c>
      <c r="D42" s="228" t="s">
        <v>13</v>
      </c>
      <c r="E42" s="115" t="s">
        <v>14</v>
      </c>
      <c r="F42" s="96">
        <v>0</v>
      </c>
      <c r="G42" s="96">
        <v>60000</v>
      </c>
      <c r="H42" s="96">
        <f t="shared" si="2"/>
        <v>60000</v>
      </c>
      <c r="I42" s="147">
        <f>SUM(H42:H44)</f>
        <v>130000</v>
      </c>
      <c r="J42" s="97">
        <v>15000</v>
      </c>
      <c r="K42" s="96">
        <v>20000</v>
      </c>
      <c r="L42" s="152">
        <f>SUM(J42:K44)</f>
        <v>75000</v>
      </c>
    </row>
    <row r="43" spans="1:12" x14ac:dyDescent="0.3">
      <c r="A43" s="235"/>
      <c r="B43" s="226"/>
      <c r="C43" s="229"/>
      <c r="D43" s="229"/>
      <c r="E43" s="116" t="s">
        <v>16</v>
      </c>
      <c r="F43" s="98">
        <v>0</v>
      </c>
      <c r="G43" s="98">
        <v>30000</v>
      </c>
      <c r="H43" s="98">
        <f t="shared" si="2"/>
        <v>30000</v>
      </c>
      <c r="I43" s="148"/>
      <c r="J43" s="99">
        <v>10000</v>
      </c>
      <c r="K43" s="98">
        <f>[1]UNDP!E51</f>
        <v>10000</v>
      </c>
      <c r="L43" s="153"/>
    </row>
    <row r="44" spans="1:12" ht="54" customHeight="1" thickBot="1" x14ac:dyDescent="0.35">
      <c r="A44" s="235"/>
      <c r="B44" s="227"/>
      <c r="C44" s="230"/>
      <c r="D44" s="230"/>
      <c r="E44" s="117" t="s">
        <v>20</v>
      </c>
      <c r="F44" s="100">
        <v>0</v>
      </c>
      <c r="G44" s="100">
        <v>40000</v>
      </c>
      <c r="H44" s="100">
        <f t="shared" si="2"/>
        <v>40000</v>
      </c>
      <c r="I44" s="149"/>
      <c r="J44" s="101">
        <f>[1]UNDP!D52</f>
        <v>10000</v>
      </c>
      <c r="K44" s="100">
        <f>[1]UNDP!E52</f>
        <v>10000</v>
      </c>
      <c r="L44" s="154"/>
    </row>
    <row r="45" spans="1:12" ht="14.4" customHeight="1" x14ac:dyDescent="0.3">
      <c r="A45" s="235"/>
      <c r="B45" s="237" t="s">
        <v>38</v>
      </c>
      <c r="C45" s="240" t="s">
        <v>24</v>
      </c>
      <c r="D45" s="243" t="s">
        <v>13</v>
      </c>
      <c r="E45" s="113" t="s">
        <v>15</v>
      </c>
      <c r="F45" s="111">
        <v>0</v>
      </c>
      <c r="G45" s="111">
        <v>30000</v>
      </c>
      <c r="H45" s="111">
        <f t="shared" si="2"/>
        <v>30000</v>
      </c>
      <c r="I45" s="155">
        <f>SUM(H45:H47)</f>
        <v>70000</v>
      </c>
      <c r="J45" s="109">
        <v>20000</v>
      </c>
      <c r="K45" s="111">
        <f>[1]UNDP!E53</f>
        <v>10000</v>
      </c>
      <c r="L45" s="155">
        <f>SUM(J45:K47)</f>
        <v>70000</v>
      </c>
    </row>
    <row r="46" spans="1:12" x14ac:dyDescent="0.3">
      <c r="A46" s="235"/>
      <c r="B46" s="238"/>
      <c r="C46" s="241"/>
      <c r="D46" s="244"/>
      <c r="E46" s="106" t="s">
        <v>20</v>
      </c>
      <c r="F46" s="112">
        <v>0</v>
      </c>
      <c r="G46" s="112">
        <v>40000</v>
      </c>
      <c r="H46" s="112">
        <v>20000</v>
      </c>
      <c r="I46" s="156"/>
      <c r="J46" s="110">
        <v>10000</v>
      </c>
      <c r="K46" s="112">
        <v>10000</v>
      </c>
      <c r="L46" s="156"/>
    </row>
    <row r="47" spans="1:12" ht="38.4" customHeight="1" x14ac:dyDescent="0.3">
      <c r="A47" s="235"/>
      <c r="B47" s="238"/>
      <c r="C47" s="241"/>
      <c r="D47" s="244"/>
      <c r="E47" s="172" t="s">
        <v>17</v>
      </c>
      <c r="F47" s="140">
        <v>0</v>
      </c>
      <c r="G47" s="140">
        <v>20000</v>
      </c>
      <c r="H47" s="140">
        <f t="shared" si="2"/>
        <v>20000</v>
      </c>
      <c r="I47" s="156"/>
      <c r="J47" s="158">
        <v>10000</v>
      </c>
      <c r="K47" s="140">
        <v>10000</v>
      </c>
      <c r="L47" s="156"/>
    </row>
    <row r="48" spans="1:12" ht="26.4" customHeight="1" x14ac:dyDescent="0.3">
      <c r="A48" s="235"/>
      <c r="B48" s="238"/>
      <c r="C48" s="241"/>
      <c r="D48" s="244"/>
      <c r="E48" s="173"/>
      <c r="F48" s="141"/>
      <c r="G48" s="141"/>
      <c r="H48" s="141"/>
      <c r="I48" s="156"/>
      <c r="J48" s="159"/>
      <c r="K48" s="141"/>
      <c r="L48" s="156"/>
    </row>
    <row r="49" spans="1:12" ht="12" customHeight="1" thickBot="1" x14ac:dyDescent="0.35">
      <c r="A49" s="235"/>
      <c r="B49" s="239"/>
      <c r="C49" s="242"/>
      <c r="D49" s="245"/>
      <c r="E49" s="174"/>
      <c r="F49" s="142"/>
      <c r="G49" s="142"/>
      <c r="H49" s="142"/>
      <c r="I49" s="157"/>
      <c r="J49" s="160"/>
      <c r="K49" s="142"/>
      <c r="L49" s="157"/>
    </row>
    <row r="50" spans="1:12" ht="15" thickBot="1" x14ac:dyDescent="0.35">
      <c r="A50" s="68"/>
      <c r="B50" s="51" t="s">
        <v>39</v>
      </c>
      <c r="C50" s="223"/>
      <c r="D50" s="224"/>
      <c r="E50" s="52"/>
      <c r="F50" s="53">
        <f>SUM(F31:F49)</f>
        <v>5000</v>
      </c>
      <c r="G50" s="53">
        <f>SUM(G31:G49)</f>
        <v>565000</v>
      </c>
      <c r="H50" s="54"/>
      <c r="I50" s="55">
        <f>SUM(I31:I47)</f>
        <v>520000</v>
      </c>
      <c r="J50" s="85">
        <f>J48+J49</f>
        <v>0</v>
      </c>
      <c r="K50" s="53">
        <f>K48+K49</f>
        <v>0</v>
      </c>
      <c r="L50" s="86">
        <f>SUM(L31:L47)</f>
        <v>465000</v>
      </c>
    </row>
    <row r="51" spans="1:12" x14ac:dyDescent="0.3">
      <c r="A51" s="220" t="s">
        <v>40</v>
      </c>
      <c r="B51" s="231"/>
      <c r="C51" s="128" t="s">
        <v>41</v>
      </c>
      <c r="D51" s="128" t="s">
        <v>13</v>
      </c>
      <c r="E51" s="126" t="s">
        <v>42</v>
      </c>
      <c r="F51" s="120">
        <v>60000</v>
      </c>
      <c r="G51" s="120">
        <v>113000</v>
      </c>
      <c r="H51" s="120">
        <f>F51+G51</f>
        <v>173000</v>
      </c>
      <c r="I51" s="124"/>
      <c r="J51" s="122">
        <v>120000</v>
      </c>
      <c r="K51" s="120">
        <v>120000</v>
      </c>
      <c r="L51" s="118">
        <v>240000</v>
      </c>
    </row>
    <row r="52" spans="1:12" ht="9" customHeight="1" x14ac:dyDescent="0.3">
      <c r="A52" s="221"/>
      <c r="B52" s="232"/>
      <c r="C52" s="129"/>
      <c r="D52" s="129"/>
      <c r="E52" s="127"/>
      <c r="F52" s="121"/>
      <c r="G52" s="121"/>
      <c r="H52" s="121"/>
      <c r="I52" s="125"/>
      <c r="J52" s="123"/>
      <c r="K52" s="121"/>
      <c r="L52" s="119"/>
    </row>
    <row r="53" spans="1:12" x14ac:dyDescent="0.3">
      <c r="A53" s="222"/>
      <c r="B53" s="233"/>
      <c r="C53" s="130"/>
      <c r="D53" s="130"/>
      <c r="E53" s="27" t="s">
        <v>43</v>
      </c>
      <c r="F53" s="26">
        <v>14000</v>
      </c>
      <c r="G53" s="26">
        <v>28000</v>
      </c>
      <c r="H53" s="26">
        <f>F53+G53</f>
        <v>42000</v>
      </c>
      <c r="I53" s="66"/>
      <c r="J53" s="39">
        <v>65000</v>
      </c>
      <c r="K53" s="26">
        <v>65000</v>
      </c>
      <c r="L53" s="40">
        <v>130000</v>
      </c>
    </row>
    <row r="54" spans="1:12" ht="28.2" thickBot="1" x14ac:dyDescent="0.35">
      <c r="A54" s="29" t="s">
        <v>44</v>
      </c>
      <c r="B54" s="63" t="s">
        <v>45</v>
      </c>
      <c r="C54" s="25" t="s">
        <v>46</v>
      </c>
      <c r="D54" s="25" t="s">
        <v>13</v>
      </c>
      <c r="E54" s="28"/>
      <c r="F54" s="25"/>
      <c r="G54" s="26">
        <v>20000</v>
      </c>
      <c r="H54" s="26">
        <v>20000</v>
      </c>
      <c r="I54" s="66"/>
      <c r="J54" s="41"/>
      <c r="K54" s="26">
        <v>20000</v>
      </c>
      <c r="L54" s="40">
        <v>20000</v>
      </c>
    </row>
    <row r="55" spans="1:12" ht="27.6" x14ac:dyDescent="0.3">
      <c r="A55" s="29" t="s">
        <v>47</v>
      </c>
      <c r="B55" s="64"/>
      <c r="C55" s="31" t="s">
        <v>41</v>
      </c>
      <c r="D55" s="31" t="s">
        <v>13</v>
      </c>
      <c r="E55" s="65" t="s">
        <v>48</v>
      </c>
      <c r="F55" s="62"/>
      <c r="G55" s="60"/>
      <c r="H55" s="62">
        <v>60000</v>
      </c>
      <c r="I55" s="67"/>
      <c r="J55" s="59">
        <v>60000</v>
      </c>
      <c r="K55" s="60"/>
      <c r="L55" s="61">
        <v>60000</v>
      </c>
    </row>
    <row r="56" spans="1:12" ht="15" thickBot="1" x14ac:dyDescent="0.35">
      <c r="A56" s="4" t="s">
        <v>49</v>
      </c>
      <c r="B56" s="9"/>
      <c r="C56" s="5"/>
      <c r="D56" s="6"/>
      <c r="E56" s="7"/>
      <c r="F56" s="8">
        <f>SUM(F3:F27,F31:F47,F51:F55)</f>
        <v>99000</v>
      </c>
      <c r="G56" s="8">
        <f>SUM(G3:G27,G31:G47,G51:G55)</f>
        <v>1706000</v>
      </c>
      <c r="H56" s="8">
        <f>SUM(H3:H27,H31:H47,H51:H55)</f>
        <v>1875000</v>
      </c>
      <c r="I56" s="37"/>
      <c r="J56" s="56">
        <f>SUM(J3:J27,J31:J47)</f>
        <v>930000</v>
      </c>
      <c r="K56" s="57">
        <f>SUM(K3:K27,K31:K47)</f>
        <v>630000</v>
      </c>
      <c r="L56" s="58">
        <f>SUM(L3:L27,L31:L47,L51:L55)</f>
        <v>2010000</v>
      </c>
    </row>
    <row r="59" spans="1:12" x14ac:dyDescent="0.3">
      <c r="L59" s="36"/>
    </row>
  </sheetData>
  <mergeCells count="96">
    <mergeCell ref="A51:A53"/>
    <mergeCell ref="H47:H49"/>
    <mergeCell ref="C50:D50"/>
    <mergeCell ref="B42:B44"/>
    <mergeCell ref="C42:C44"/>
    <mergeCell ref="C51:C53"/>
    <mergeCell ref="B51:B53"/>
    <mergeCell ref="A31:A49"/>
    <mergeCell ref="C36:C39"/>
    <mergeCell ref="D36:D39"/>
    <mergeCell ref="D33:D35"/>
    <mergeCell ref="C33:C35"/>
    <mergeCell ref="D42:D44"/>
    <mergeCell ref="B45:B49"/>
    <mergeCell ref="C45:C49"/>
    <mergeCell ref="D45:D49"/>
    <mergeCell ref="B36:B39"/>
    <mergeCell ref="B33:B35"/>
    <mergeCell ref="E36:E37"/>
    <mergeCell ref="H36:H37"/>
    <mergeCell ref="B40:B41"/>
    <mergeCell ref="C40:C41"/>
    <mergeCell ref="D40:D41"/>
    <mergeCell ref="F36:F37"/>
    <mergeCell ref="G36:G37"/>
    <mergeCell ref="D1:E1"/>
    <mergeCell ref="C12:C15"/>
    <mergeCell ref="C16:C20"/>
    <mergeCell ref="C3:C6"/>
    <mergeCell ref="D7:D11"/>
    <mergeCell ref="C1:C2"/>
    <mergeCell ref="C7:C11"/>
    <mergeCell ref="B31:B32"/>
    <mergeCell ref="C28:D28"/>
    <mergeCell ref="B21:B23"/>
    <mergeCell ref="B24:B27"/>
    <mergeCell ref="C24:C27"/>
    <mergeCell ref="D24:D27"/>
    <mergeCell ref="C29:D29"/>
    <mergeCell ref="C30:D30"/>
    <mergeCell ref="C31:C32"/>
    <mergeCell ref="D31:D32"/>
    <mergeCell ref="A1:A2"/>
    <mergeCell ref="B1:B2"/>
    <mergeCell ref="A3:A29"/>
    <mergeCell ref="B3:B6"/>
    <mergeCell ref="B7:B11"/>
    <mergeCell ref="B16:B20"/>
    <mergeCell ref="B12:B15"/>
    <mergeCell ref="J1:L1"/>
    <mergeCell ref="I16:I20"/>
    <mergeCell ref="I21:I23"/>
    <mergeCell ref="I24:I27"/>
    <mergeCell ref="I31:I32"/>
    <mergeCell ref="F1:I1"/>
    <mergeCell ref="L3:L6"/>
    <mergeCell ref="I3:I6"/>
    <mergeCell ref="I7:I11"/>
    <mergeCell ref="L7:L11"/>
    <mergeCell ref="I12:I15"/>
    <mergeCell ref="L12:L15"/>
    <mergeCell ref="I45:I49"/>
    <mergeCell ref="J47:J49"/>
    <mergeCell ref="K47:K49"/>
    <mergeCell ref="L45:L49"/>
    <mergeCell ref="D12:D15"/>
    <mergeCell ref="L16:L20"/>
    <mergeCell ref="L21:L23"/>
    <mergeCell ref="L24:L27"/>
    <mergeCell ref="L31:L32"/>
    <mergeCell ref="J36:J37"/>
    <mergeCell ref="K36:K37"/>
    <mergeCell ref="I33:I35"/>
    <mergeCell ref="L36:L39"/>
    <mergeCell ref="L33:L35"/>
    <mergeCell ref="E47:E49"/>
    <mergeCell ref="F47:F49"/>
    <mergeCell ref="I36:I39"/>
    <mergeCell ref="E30:H30"/>
    <mergeCell ref="I40:I41"/>
    <mergeCell ref="I42:I44"/>
    <mergeCell ref="L40:L41"/>
    <mergeCell ref="L42:L44"/>
    <mergeCell ref="G51:G52"/>
    <mergeCell ref="F51:F52"/>
    <mergeCell ref="E51:E52"/>
    <mergeCell ref="D51:D53"/>
    <mergeCell ref="D3:D6"/>
    <mergeCell ref="D16:D20"/>
    <mergeCell ref="D21:D23"/>
    <mergeCell ref="G47:G49"/>
    <mergeCell ref="L51:L52"/>
    <mergeCell ref="K51:K52"/>
    <mergeCell ref="J51:J52"/>
    <mergeCell ref="I51:I52"/>
    <mergeCell ref="H51:H52"/>
  </mergeCells>
  <printOptions horizontalCentered="1" verticalCentered="1"/>
  <pageMargins left="0.7" right="0.7" top="0.75" bottom="0.75" header="0.3" footer="0.3"/>
  <pageSetup paperSize="8" fitToHeight="0" orientation="landscape" r:id="rId1"/>
  <rowBreaks count="1" manualBreakCount="1">
    <brk id="3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2018-03-19T18:00:00+00:00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Kuwait</TermName>
          <TermId xmlns="http://schemas.microsoft.com/office/infopath/2007/PartnerControls">2bb72a16-5a7a-47e8-8478-3b648e90c4ab</TermId>
        </TermInfo>
      </Terms>
    </UNDPCountryTaxHTField0>
    <UndpOUCode xmlns="1ed4137b-41b2-488b-8250-6d369ec27664">KWT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1482</Value>
      <Value>1483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00091766</UndpProjectNo>
    <UndpDocStatus xmlns="1ed4137b-41b2-488b-8250-6d369ec27664">Final</UndpDocStatus>
    <Outcome1 xmlns="f1161f5b-24a3-4c2d-bc81-44cb9325e8ee">00096804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KWT</TermName>
          <TermId xmlns="http://schemas.microsoft.com/office/infopath/2007/PartnerControls">f09bdda9-6747-4117-880b-9db45632a044</TermId>
        </TermInfo>
      </Terms>
    </gc6531b704974d528487414686b72f6f>
    <_dlc_DocId xmlns="f1161f5b-24a3-4c2d-bc81-44cb9325e8ee">ATLASPDC-4-83770</_dlc_DocId>
    <_dlc_DocIdUrl xmlns="f1161f5b-24a3-4c2d-bc81-44cb9325e8ee">
      <Url>https://info.undp.org/docs/pdc/_layouts/DocIdRedir.aspx?ID=ATLASPDC-4-83770</Url>
      <Description>ATLASPDC-4-83770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388565FE-E0B6-4A57-99DA-DAA87E1D3E9B}"/>
</file>

<file path=customXml/itemProps2.xml><?xml version="1.0" encoding="utf-8"?>
<ds:datastoreItem xmlns:ds="http://schemas.openxmlformats.org/officeDocument/2006/customXml" ds:itemID="{D3A506A1-90E5-4413-BC3F-59CDD45784CE}"/>
</file>

<file path=customXml/itemProps3.xml><?xml version="1.0" encoding="utf-8"?>
<ds:datastoreItem xmlns:ds="http://schemas.openxmlformats.org/officeDocument/2006/customXml" ds:itemID="{7BB2A719-8014-4089-BBE8-4ADCB6A4A092}"/>
</file>

<file path=customXml/itemProps4.xml><?xml version="1.0" encoding="utf-8"?>
<ds:datastoreItem xmlns:ds="http://schemas.openxmlformats.org/officeDocument/2006/customXml" ds:itemID="{CFA51360-B16B-4AAE-847A-4BAF85AF52EE}"/>
</file>

<file path=customXml/itemProps5.xml><?xml version="1.0" encoding="utf-8"?>
<ds:datastoreItem xmlns:ds="http://schemas.openxmlformats.org/officeDocument/2006/customXml" ds:itemID="{3A85A6ED-BC51-4C2E-8A6F-0EB22396AB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AWP 2017</dc:title>
  <dc:subject/>
  <dc:creator>Abdelmenam Mohamed</dc:creator>
  <cp:keywords/>
  <dc:description/>
  <cp:lastModifiedBy>Abdelmenam Mohamed</cp:lastModifiedBy>
  <cp:revision/>
  <dcterms:created xsi:type="dcterms:W3CDTF">2017-01-18T12:27:18Z</dcterms:created>
  <dcterms:modified xsi:type="dcterms:W3CDTF">2017-12-13T08:19:13Z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1483;#Kuwait|2bb72a16-5a7a-47e8-8478-3b648e90c4ab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1482;#KWT|f09bdda9-6747-4117-880b-9db45632a044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3ce767cc-bf9c-4761-a179-565aa5b4eeea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